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k.bowers\Desktop\"/>
    </mc:Choice>
  </mc:AlternateContent>
  <bookViews>
    <workbookView xWindow="0" yWindow="0" windowWidth="19200" windowHeight="7050" activeTab="1"/>
  </bookViews>
  <sheets>
    <sheet name="Overview Comparison" sheetId="2" r:id="rId1"/>
    <sheet name="Cost Breakdown" sheetId="1" r:id="rId2"/>
    <sheet name="Warranties" sheetId="3" r:id="rId3"/>
  </sheets>
  <definedNames>
    <definedName name="_xlnm._FilterDatabase" localSheetId="1" hidden="1">'Cost Breakdown'!$A$1:$C$32</definedName>
    <definedName name="_xlnm._FilterDatabase" localSheetId="0" hidden="1">'Overview Comparison'!$D$18:$F$49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F3" i="1"/>
  <c r="G7" i="1" l="1"/>
  <c r="H7" i="1" s="1"/>
  <c r="F17" i="1" s="1"/>
  <c r="F18" i="1" s="1"/>
  <c r="F23" i="1" s="1"/>
  <c r="G8" i="1"/>
  <c r="G13" i="1" s="1"/>
  <c r="F13" i="1" l="1"/>
  <c r="F14" i="1" s="1"/>
  <c r="F22" i="1" s="1"/>
  <c r="H8" i="1"/>
  <c r="G17" i="1" s="1"/>
  <c r="G18" i="1" s="1"/>
  <c r="G23" i="1" s="1"/>
  <c r="G14" i="1" l="1"/>
  <c r="G22" i="1" s="1"/>
</calcChain>
</file>

<file path=xl/sharedStrings.xml><?xml version="1.0" encoding="utf-8"?>
<sst xmlns="http://schemas.openxmlformats.org/spreadsheetml/2006/main" count="287" uniqueCount="152">
  <si>
    <t>Peloton</t>
  </si>
  <si>
    <t>Bike Price</t>
  </si>
  <si>
    <t>Shipping</t>
  </si>
  <si>
    <t>Free</t>
  </si>
  <si>
    <t>Set-Up</t>
  </si>
  <si>
    <t>Cadence</t>
  </si>
  <si>
    <t>Yes</t>
  </si>
  <si>
    <t>Streamed Instructors</t>
  </si>
  <si>
    <t>Direct Competition with Riders</t>
  </si>
  <si>
    <t>Call outs by Instructor</t>
  </si>
  <si>
    <t>Output</t>
  </si>
  <si>
    <t>with Chest Strap</t>
  </si>
  <si>
    <t>Resistance</t>
  </si>
  <si>
    <t>1-100</t>
  </si>
  <si>
    <t>1-24</t>
  </si>
  <si>
    <t xml:space="preserve">Multi-User Friendly </t>
  </si>
  <si>
    <t>No</t>
  </si>
  <si>
    <t>2'x4'</t>
  </si>
  <si>
    <t>Pedal</t>
  </si>
  <si>
    <t>Features</t>
  </si>
  <si>
    <t>Calories</t>
  </si>
  <si>
    <t>Distance</t>
  </si>
  <si>
    <t>Subscription Costs</t>
  </si>
  <si>
    <t>Monthly</t>
  </si>
  <si>
    <t>Annually</t>
  </si>
  <si>
    <t xml:space="preserve">Media </t>
  </si>
  <si>
    <t>Dimensions</t>
  </si>
  <si>
    <t>Heart Rate</t>
  </si>
  <si>
    <t>SPD or toe-cage</t>
  </si>
  <si>
    <t>Included w/ Shipping</t>
  </si>
  <si>
    <t>Two Years</t>
  </si>
  <si>
    <t>Peloton subscription</t>
  </si>
  <si>
    <t>Across 12 Months</t>
  </si>
  <si>
    <t>Across 24 Months</t>
  </si>
  <si>
    <t xml:space="preserve">M3i Indoor Bike </t>
  </si>
  <si>
    <t>Good Customer Service</t>
  </si>
  <si>
    <t>Self or Buy for $100</t>
  </si>
  <si>
    <t>Delta Look</t>
  </si>
  <si>
    <t>Peloton Cons</t>
  </si>
  <si>
    <t>3Mi Cons</t>
  </si>
  <si>
    <t>• Less pieces to break (no screen)</t>
  </si>
  <si>
    <t>• Dumbbell tray is flimsy</t>
  </si>
  <si>
    <t>Upfront costs</t>
  </si>
  <si>
    <t>Bike 2x a week for 24 months</t>
  </si>
  <si>
    <t xml:space="preserve">Peloton </t>
  </si>
  <si>
    <t>Keiser m3i + App</t>
  </si>
  <si>
    <t>Cost at Two Years</t>
  </si>
  <si>
    <t>Comparison at One Year</t>
  </si>
  <si>
    <t>Comparison at Two Years</t>
  </si>
  <si>
    <t xml:space="preserve">M3i </t>
  </si>
  <si>
    <t>M3i + App</t>
  </si>
  <si>
    <t>Bike 2/wk for 12 months</t>
  </si>
  <si>
    <t>FlyWheel (8 pack)</t>
  </si>
  <si>
    <t>Class Price at 8x/month</t>
  </si>
  <si>
    <t>Soul Cycle (10 pack)</t>
  </si>
  <si>
    <t>Bluetooth</t>
  </si>
  <si>
    <t xml:space="preserve">Magnetic-resistance </t>
  </si>
  <si>
    <t>• Membership required</t>
  </si>
  <si>
    <t>Built in Screen or Cast</t>
  </si>
  <si>
    <t>Media Tray or Cast</t>
  </si>
  <si>
    <r>
      <t>Peloton Digital</t>
    </r>
    <r>
      <rPr>
        <sz val="14"/>
        <color theme="1"/>
        <rFont val="Calibri"/>
        <family val="2"/>
        <scheme val="minor"/>
      </rPr>
      <t>*</t>
    </r>
  </si>
  <si>
    <r>
      <rPr>
        <sz val="16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I screencast to an apple TV ($150)</t>
    </r>
  </si>
  <si>
    <t xml:space="preserve"> Many people like iPads which run $500-100</t>
  </si>
  <si>
    <t>Pro: both options can be used for other activities</t>
  </si>
  <si>
    <t>Considerations for App Users</t>
  </si>
  <si>
    <t xml:space="preserve">Con: Additional charges to weigh/ consider </t>
  </si>
  <si>
    <t>• If clipped in, toe cage side makes noises</t>
  </si>
  <si>
    <t>• Takes time to set up apps to track metrics while on Peloton app</t>
  </si>
  <si>
    <t>Yes (as of May 2019)</t>
  </si>
  <si>
    <t>• Better chance of resale (wider audience)</t>
  </si>
  <si>
    <t>Target Metrics</t>
  </si>
  <si>
    <t>Peloton High Fives</t>
  </si>
  <si>
    <t>• Interactive Rides for direct competition</t>
  </si>
  <si>
    <t>Peloton Benefits</t>
  </si>
  <si>
    <t>3Mi Benefits</t>
  </si>
  <si>
    <t>• Lighter weight for easier mobility (good for shared spaces)</t>
  </si>
  <si>
    <t>• Better for seasoned athletes/ folks comfortable exercising on their own</t>
  </si>
  <si>
    <t>• Target Metrics display</t>
  </si>
  <si>
    <t>• Aesthetically pleasing w/ nice interface</t>
  </si>
  <si>
    <t>• Screen technology ages the day you buy it</t>
  </si>
  <si>
    <t>• No interoperability w/ non-Pelo apps</t>
  </si>
  <si>
    <t>• Needs electricity, limits bike placement</t>
  </si>
  <si>
    <t>• Freedom of bike placement (no outlet needed)</t>
  </si>
  <si>
    <t>Adjustment</t>
  </si>
  <si>
    <t>• Bike adjustment can only go up and down</t>
  </si>
  <si>
    <t>• User Friendly Data Analytics</t>
  </si>
  <si>
    <t>Additional Items to Consider</t>
  </si>
  <si>
    <t>Bike Shoes</t>
  </si>
  <si>
    <t>~$50-100</t>
  </si>
  <si>
    <t>~$150+</t>
  </si>
  <si>
    <t>Bike Mat</t>
  </si>
  <si>
    <t>Free (Keiser) - $60 (Peloton)</t>
  </si>
  <si>
    <t>Financing</t>
  </si>
  <si>
    <t>$10-25</t>
  </si>
  <si>
    <t>HR Monitor**</t>
  </si>
  <si>
    <t>Keiser includes Media Tray, Stretch Pad, Floor Mat, and Polar H1 HR Monitor with the bike price. The H1 does NOT work with Peloton app</t>
  </si>
  <si>
    <t>https://www.keiser.com/shop/cardio-equipment/m3i-indoor-bike</t>
  </si>
  <si>
    <t>https://www.onepeloton.com/shop/bike</t>
  </si>
  <si>
    <t>Website</t>
  </si>
  <si>
    <t>Three way</t>
  </si>
  <si>
    <t xml:space="preserve">Four way </t>
  </si>
  <si>
    <t>Weight (lbs)</t>
  </si>
  <si>
    <t>https://www.polar.com/us-en/products/accessories/h10_heart_rate_sensor</t>
  </si>
  <si>
    <t>** I highly recommend Polar H10</t>
  </si>
  <si>
    <t>Floor Mat Included in Cost</t>
  </si>
  <si>
    <t>Dumbells 2-3lbs</t>
  </si>
  <si>
    <t>Easy Subscription Opt-out</t>
  </si>
  <si>
    <t>Interoperable with other apps</t>
  </si>
  <si>
    <t>Membership Lock In</t>
  </si>
  <si>
    <t>• Dropping the membership severely limits library access and metrics</t>
  </si>
  <si>
    <t>• Cannot pause classes</t>
  </si>
  <si>
    <t>• Classes can be paused</t>
  </si>
  <si>
    <t>Pause function</t>
  </si>
  <si>
    <t>• Poor speaker quality due to speakers facing away from rider</t>
  </si>
  <si>
    <t>• Requires tablet or tv to run app (extra costs potentially not considered)</t>
  </si>
  <si>
    <t>• Interoperable with many apps and services in case you branch out from Peloton</t>
  </si>
  <si>
    <t>• Can only track HR and cadence input to Peloton app if additional equipment purchased</t>
  </si>
  <si>
    <t>• Superior quality materials (all money goes into the bike, not the business)</t>
  </si>
  <si>
    <t>• Aesthetically pleasing (smaller visual footprint)</t>
  </si>
  <si>
    <t>• "One Stop Shop" Product</t>
  </si>
  <si>
    <t>• Keiser workout summary is not as nice as Peloton's excellent workout summary</t>
  </si>
  <si>
    <t>• Risk in setting up personally, but can pay for professional set up</t>
  </si>
  <si>
    <t>• Keiser M3i app for metric tracking is clunky (requires more steps to set up than Peloton screen)</t>
  </si>
  <si>
    <t>Are there are members in your family that will be using the bike?</t>
  </si>
  <si>
    <t>Are you sharing your space with others?</t>
  </si>
  <si>
    <t>Do you need to move your bike often?</t>
  </si>
  <si>
    <t>Questions to consider</t>
  </si>
  <si>
    <t>Do you like to explore multiple apps, services, memberships?</t>
  </si>
  <si>
    <t xml:space="preserve">How do you hold yourself accountable to workouts? </t>
  </si>
  <si>
    <t>Do you like to workout solo or with others?</t>
  </si>
  <si>
    <t>Peloton Warranty</t>
  </si>
  <si>
    <t xml:space="preserve">Keiser Warranty </t>
  </si>
  <si>
    <t>https://www.keiser.com/support-categories/warranty-details</t>
  </si>
  <si>
    <t>https://www.onepeloton.com/shop/bike/warranty</t>
  </si>
  <si>
    <t>Are you looking for a strong warranty?</t>
  </si>
  <si>
    <t>• Longer, better warranty that is included with bike price</t>
  </si>
  <si>
    <t>• Better for folks new to exercise ("Plug and Play")</t>
  </si>
  <si>
    <t xml:space="preserve">Bike to Bike Comparison </t>
  </si>
  <si>
    <t xml:space="preserve">Pause function </t>
  </si>
  <si>
    <t>• Better adjustment for extra short/ tall folks</t>
  </si>
  <si>
    <t>• Warranty not as great</t>
  </si>
  <si>
    <t>Do you have access to a TV or tablet?</t>
  </si>
  <si>
    <t>What is more important to you, quality or convenience?</t>
  </si>
  <si>
    <t>Are you motivated more by others or by your internal voice when working out?</t>
  </si>
  <si>
    <t>Are you currently using non-Peloton services or would you want to?</t>
  </si>
  <si>
    <t>Keiser M-series converter***</t>
  </si>
  <si>
    <t>*** If you are going to use apps like Zwift, Sufferfest, BKOOL etc. Currently free with new bike purchase</t>
  </si>
  <si>
    <t>Is there an electrical outlet available for where you want to put your bike?</t>
  </si>
  <si>
    <t>Is the studio experience important to you?</t>
  </si>
  <si>
    <t>How are you shorter that 4'11" or taller than 6'5"?</t>
  </si>
  <si>
    <t>• Very granular increases (1-100 pts)</t>
  </si>
  <si>
    <t>• Cannot do tiny increases to resistance (bigger hit to the muscles)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</si>
</sst>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3" xfId="0" applyFill="1" applyBorder="1"/>
    <xf numFmtId="164" fontId="0" fillId="0" borderId="3" xfId="0" applyNumberFormat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2" fillId="0" borderId="5" xfId="0" applyFont="1" applyFill="1" applyBorder="1"/>
    <xf numFmtId="164" fontId="1" fillId="0" borderId="4" xfId="0" applyNumberFormat="1" applyFont="1" applyFill="1" applyBorder="1"/>
    <xf numFmtId="0" fontId="2" fillId="0" borderId="0" xfId="0" applyFont="1" applyFill="1"/>
    <xf numFmtId="164" fontId="1" fillId="0" borderId="0" xfId="0" applyNumberFormat="1" applyFont="1" applyFill="1"/>
    <xf numFmtId="0" fontId="3" fillId="0" borderId="1" xfId="0" applyFont="1" applyFill="1" applyBorder="1"/>
    <xf numFmtId="4" fontId="3" fillId="0" borderId="1" xfId="0" applyNumberFormat="1" applyFont="1" applyFill="1" applyBorder="1"/>
    <xf numFmtId="164" fontId="0" fillId="0" borderId="3" xfId="0" applyNumberFormat="1" applyFill="1" applyBorder="1"/>
    <xf numFmtId="4" fontId="0" fillId="0" borderId="0" xfId="0" applyNumberFormat="1" applyFill="1"/>
    <xf numFmtId="164" fontId="0" fillId="0" borderId="2" xfId="0" applyNumberFormat="1" applyFill="1" applyBorder="1"/>
    <xf numFmtId="0" fontId="3" fillId="0" borderId="1" xfId="0" applyFon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0" fontId="3" fillId="0" borderId="6" xfId="0" applyFont="1" applyFill="1" applyBorder="1"/>
    <xf numFmtId="164" fontId="0" fillId="0" borderId="0" xfId="0" applyNumberFormat="1" applyFill="1"/>
    <xf numFmtId="4" fontId="1" fillId="0" borderId="0" xfId="0" applyNumberFormat="1" applyFont="1" applyFill="1"/>
    <xf numFmtId="164" fontId="0" fillId="0" borderId="7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/>
    <xf numFmtId="164" fontId="0" fillId="2" borderId="0" xfId="0" applyNumberFormat="1" applyFill="1"/>
    <xf numFmtId="4" fontId="5" fillId="0" borderId="3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0" fontId="3" fillId="0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" fillId="0" borderId="4" xfId="0" applyFont="1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0" fillId="0" borderId="3" xfId="0" applyFont="1" applyFill="1" applyBorder="1" applyAlignment="1">
      <alignment horizontal="left"/>
    </xf>
    <xf numFmtId="0" fontId="4" fillId="0" borderId="3" xfId="1" applyFill="1" applyBorder="1" applyAlignment="1">
      <alignment horizontal="center"/>
    </xf>
    <xf numFmtId="0" fontId="4" fillId="0" borderId="3" xfId="1" applyFill="1" applyBorder="1" applyAlignment="1">
      <alignment horizontal="center" wrapText="1"/>
    </xf>
    <xf numFmtId="0" fontId="0" fillId="0" borderId="0" xfId="0" applyFill="1" applyAlignment="1">
      <alignment wrapText="1"/>
    </xf>
    <xf numFmtId="4" fontId="0" fillId="0" borderId="0" xfId="0" applyNumberFormat="1" applyFill="1" applyAlignment="1">
      <alignment wrapText="1"/>
    </xf>
    <xf numFmtId="4" fontId="1" fillId="0" borderId="1" xfId="0" applyNumberFormat="1" applyFont="1" applyFill="1" applyBorder="1" applyAlignment="1">
      <alignment horizontal="center" wrapText="1"/>
    </xf>
    <xf numFmtId="0" fontId="4" fillId="0" borderId="0" xfId="1" applyFill="1"/>
    <xf numFmtId="0" fontId="0" fillId="0" borderId="0" xfId="0" applyAlignment="1">
      <alignment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0" borderId="0" xfId="0" applyAlignment="1"/>
    <xf numFmtId="0" fontId="1" fillId="0" borderId="0" xfId="0" applyFont="1" applyAlignment="1"/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/>
    <xf numFmtId="0" fontId="1" fillId="0" borderId="2" xfId="0" applyFont="1" applyFill="1" applyBorder="1"/>
    <xf numFmtId="0" fontId="0" fillId="0" borderId="0" xfId="0" applyFill="1" applyAlignment="1">
      <alignment horizontal="left" vertical="top" wrapText="1"/>
    </xf>
    <xf numFmtId="4" fontId="0" fillId="0" borderId="0" xfId="0" applyNumberForma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6" fontId="0" fillId="3" borderId="14" xfId="0" applyNumberFormat="1" applyFill="1" applyBorder="1"/>
    <xf numFmtId="0" fontId="2" fillId="0" borderId="18" xfId="0" applyFont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2</xdr:row>
      <xdr:rowOff>152400</xdr:rowOff>
    </xdr:from>
    <xdr:to>
      <xdr:col>22</xdr:col>
      <xdr:colOff>179839</xdr:colOff>
      <xdr:row>24</xdr:row>
      <xdr:rowOff>3484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2300" y="533400"/>
          <a:ext cx="6618739" cy="40420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133350</xdr:rowOff>
    </xdr:from>
    <xdr:to>
      <xdr:col>10</xdr:col>
      <xdr:colOff>188284</xdr:colOff>
      <xdr:row>22</xdr:row>
      <xdr:rowOff>19049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95350"/>
          <a:ext cx="6284284" cy="3314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nepeloton.com/shop/bike" TargetMode="External"/><Relationship Id="rId1" Type="http://schemas.openxmlformats.org/officeDocument/2006/relationships/hyperlink" Target="https://www.keiser.com/shop/cardio-equipment/m3i-indoor-bik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olar.com/us-en/products/accessories/h10_heart_rate_sensor" TargetMode="External"/><Relationship Id="rId2" Type="http://schemas.openxmlformats.org/officeDocument/2006/relationships/hyperlink" Target="https://www.onepeloton.com/shop/bike" TargetMode="External"/><Relationship Id="rId1" Type="http://schemas.openxmlformats.org/officeDocument/2006/relationships/hyperlink" Target="https://www.keiser.com/shop/cardio-equipment/m3i-indoor-bike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onepeloton.com/shop/bike/warranty" TargetMode="External"/><Relationship Id="rId1" Type="http://schemas.openxmlformats.org/officeDocument/2006/relationships/hyperlink" Target="https://www.keiser.com/support-categories/warranty-detai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selection activeCell="G18" sqref="G18"/>
    </sheetView>
  </sheetViews>
  <sheetFormatPr defaultRowHeight="14.5" x14ac:dyDescent="0.35"/>
  <cols>
    <col min="1" max="1" width="48.54296875" customWidth="1"/>
    <col min="2" max="2" width="14" customWidth="1"/>
    <col min="3" max="3" width="10" customWidth="1"/>
    <col min="4" max="4" width="46.1796875" customWidth="1"/>
    <col min="5" max="5" width="40" customWidth="1"/>
    <col min="6" max="6" width="44.54296875" customWidth="1"/>
    <col min="7" max="7" width="45.7265625" customWidth="1"/>
    <col min="8" max="8" width="41.54296875" customWidth="1"/>
  </cols>
  <sheetData>
    <row r="1" spans="1:7" s="49" customFormat="1" ht="15.75" customHeight="1" thickBot="1" x14ac:dyDescent="0.4">
      <c r="A1" s="53" t="s">
        <v>126</v>
      </c>
      <c r="B1" s="52"/>
      <c r="C1" s="52"/>
      <c r="D1" s="3" t="s">
        <v>73</v>
      </c>
      <c r="E1" s="3" t="s">
        <v>38</v>
      </c>
      <c r="F1" s="47" t="s">
        <v>74</v>
      </c>
      <c r="G1" s="47" t="s">
        <v>39</v>
      </c>
    </row>
    <row r="2" spans="1:7" s="49" customFormat="1" ht="29.5" thickTop="1" x14ac:dyDescent="0.35">
      <c r="A2" s="59" t="s">
        <v>142</v>
      </c>
      <c r="D2" s="57" t="s">
        <v>119</v>
      </c>
      <c r="E2" s="57" t="s">
        <v>79</v>
      </c>
      <c r="F2" s="58" t="s">
        <v>117</v>
      </c>
      <c r="G2" s="58" t="s">
        <v>120</v>
      </c>
    </row>
    <row r="3" spans="1:7" s="49" customFormat="1" x14ac:dyDescent="0.35">
      <c r="A3" s="59" t="s">
        <v>149</v>
      </c>
      <c r="D3" s="57" t="s">
        <v>85</v>
      </c>
      <c r="E3" s="57" t="s">
        <v>80</v>
      </c>
      <c r="F3" s="58" t="s">
        <v>118</v>
      </c>
      <c r="G3" s="58" t="s">
        <v>66</v>
      </c>
    </row>
    <row r="4" spans="1:7" s="49" customFormat="1" ht="29" x14ac:dyDescent="0.35">
      <c r="A4" s="59" t="s">
        <v>123</v>
      </c>
      <c r="D4" s="57" t="s">
        <v>72</v>
      </c>
      <c r="E4" s="57" t="s">
        <v>81</v>
      </c>
      <c r="F4" s="58" t="s">
        <v>135</v>
      </c>
      <c r="G4" s="57" t="s">
        <v>121</v>
      </c>
    </row>
    <row r="5" spans="1:7" s="49" customFormat="1" ht="29" x14ac:dyDescent="0.35">
      <c r="A5" s="59" t="s">
        <v>124</v>
      </c>
      <c r="D5" s="57" t="s">
        <v>78</v>
      </c>
      <c r="E5" s="57" t="s">
        <v>57</v>
      </c>
      <c r="F5" s="58" t="s">
        <v>75</v>
      </c>
      <c r="G5" s="57" t="s">
        <v>67</v>
      </c>
    </row>
    <row r="6" spans="1:7" s="49" customFormat="1" x14ac:dyDescent="0.35">
      <c r="A6" s="59" t="s">
        <v>125</v>
      </c>
      <c r="D6" s="57" t="s">
        <v>77</v>
      </c>
      <c r="E6" s="57" t="s">
        <v>84</v>
      </c>
      <c r="F6" s="58" t="s">
        <v>139</v>
      </c>
      <c r="G6" s="57" t="s">
        <v>41</v>
      </c>
    </row>
    <row r="7" spans="1:7" s="49" customFormat="1" ht="29" x14ac:dyDescent="0.35">
      <c r="A7" s="59" t="s">
        <v>127</v>
      </c>
      <c r="D7" s="57" t="s">
        <v>136</v>
      </c>
      <c r="E7" s="57" t="s">
        <v>109</v>
      </c>
      <c r="F7" s="57" t="s">
        <v>115</v>
      </c>
      <c r="G7" s="57" t="s">
        <v>122</v>
      </c>
    </row>
    <row r="8" spans="1:7" s="49" customFormat="1" ht="29" x14ac:dyDescent="0.35">
      <c r="A8" s="59" t="s">
        <v>144</v>
      </c>
      <c r="D8" s="57" t="s">
        <v>150</v>
      </c>
      <c r="E8" s="57" t="s">
        <v>110</v>
      </c>
      <c r="F8" s="58" t="s">
        <v>82</v>
      </c>
      <c r="G8" s="57" t="s">
        <v>114</v>
      </c>
    </row>
    <row r="9" spans="1:7" s="49" customFormat="1" ht="46.5" customHeight="1" x14ac:dyDescent="0.35">
      <c r="A9" s="59" t="s">
        <v>147</v>
      </c>
      <c r="D9" s="59"/>
      <c r="E9" s="57" t="s">
        <v>113</v>
      </c>
      <c r="F9" s="58" t="s">
        <v>40</v>
      </c>
      <c r="G9" s="57" t="s">
        <v>116</v>
      </c>
    </row>
    <row r="10" spans="1:7" s="49" customFormat="1" ht="29" x14ac:dyDescent="0.35">
      <c r="A10" s="59" t="s">
        <v>143</v>
      </c>
      <c r="D10" s="57"/>
      <c r="E10" s="57" t="s">
        <v>140</v>
      </c>
      <c r="F10" s="58" t="s">
        <v>76</v>
      </c>
      <c r="G10" s="57" t="s">
        <v>151</v>
      </c>
    </row>
    <row r="11" spans="1:7" s="49" customFormat="1" x14ac:dyDescent="0.35">
      <c r="A11" s="59" t="s">
        <v>128</v>
      </c>
      <c r="D11" s="57"/>
      <c r="E11" s="59"/>
      <c r="F11" s="58" t="s">
        <v>69</v>
      </c>
    </row>
    <row r="12" spans="1:7" s="49" customFormat="1" x14ac:dyDescent="0.35">
      <c r="A12" s="59" t="s">
        <v>129</v>
      </c>
      <c r="D12" s="57"/>
      <c r="E12" s="59"/>
      <c r="F12" s="58" t="s">
        <v>111</v>
      </c>
    </row>
    <row r="13" spans="1:7" s="49" customFormat="1" x14ac:dyDescent="0.35">
      <c r="A13" s="59" t="s">
        <v>134</v>
      </c>
      <c r="D13" s="57"/>
      <c r="E13" s="59"/>
    </row>
    <row r="14" spans="1:7" s="49" customFormat="1" x14ac:dyDescent="0.35">
      <c r="A14" s="59" t="s">
        <v>141</v>
      </c>
      <c r="D14" s="45"/>
    </row>
    <row r="15" spans="1:7" s="49" customFormat="1" x14ac:dyDescent="0.35">
      <c r="A15" s="59" t="s">
        <v>148</v>
      </c>
      <c r="D15" s="52"/>
      <c r="E15" s="45"/>
    </row>
    <row r="16" spans="1:7" s="49" customFormat="1" x14ac:dyDescent="0.35">
      <c r="A16" s="52"/>
      <c r="B16" s="52"/>
      <c r="C16" s="52"/>
      <c r="D16" s="52"/>
      <c r="E16" s="52"/>
      <c r="F16" s="45"/>
      <c r="G16" s="46"/>
    </row>
    <row r="17" spans="2:7" s="49" customFormat="1" ht="18.5" x14ac:dyDescent="0.45">
      <c r="B17" s="52"/>
      <c r="C17" s="52"/>
      <c r="D17" s="61" t="s">
        <v>137</v>
      </c>
      <c r="E17" s="61"/>
      <c r="F17" s="61"/>
      <c r="G17" s="46"/>
    </row>
    <row r="18" spans="2:7" s="49" customFormat="1" ht="15" thickBot="1" x14ac:dyDescent="0.4">
      <c r="D18" s="2" t="s">
        <v>19</v>
      </c>
      <c r="E18" s="2" t="s">
        <v>0</v>
      </c>
      <c r="F18" s="3" t="s">
        <v>34</v>
      </c>
    </row>
    <row r="19" spans="2:7" s="49" customFormat="1" ht="29.5" thickTop="1" x14ac:dyDescent="0.35">
      <c r="D19" s="54" t="s">
        <v>98</v>
      </c>
      <c r="E19" s="43" t="s">
        <v>97</v>
      </c>
      <c r="F19" s="44" t="s">
        <v>96</v>
      </c>
    </row>
    <row r="20" spans="2:7" s="49" customFormat="1" x14ac:dyDescent="0.35">
      <c r="D20" s="55" t="s">
        <v>1</v>
      </c>
      <c r="E20" s="5">
        <v>1995</v>
      </c>
      <c r="F20" s="5">
        <v>1995</v>
      </c>
    </row>
    <row r="21" spans="2:7" s="49" customFormat="1" x14ac:dyDescent="0.35">
      <c r="D21" s="56" t="s">
        <v>2</v>
      </c>
      <c r="E21" s="8">
        <v>250</v>
      </c>
      <c r="F21" s="7" t="s">
        <v>3</v>
      </c>
    </row>
    <row r="22" spans="2:7" s="49" customFormat="1" x14ac:dyDescent="0.35">
      <c r="D22" s="56" t="s">
        <v>4</v>
      </c>
      <c r="E22" s="7" t="s">
        <v>29</v>
      </c>
      <c r="F22" s="7" t="s">
        <v>36</v>
      </c>
    </row>
    <row r="23" spans="2:7" s="49" customFormat="1" x14ac:dyDescent="0.35">
      <c r="D23" s="56" t="s">
        <v>83</v>
      </c>
      <c r="E23" s="7" t="s">
        <v>99</v>
      </c>
      <c r="F23" s="7" t="s">
        <v>100</v>
      </c>
    </row>
    <row r="24" spans="2:7" s="49" customFormat="1" x14ac:dyDescent="0.35">
      <c r="D24" s="56" t="s">
        <v>55</v>
      </c>
      <c r="E24" s="7" t="s">
        <v>6</v>
      </c>
      <c r="F24" s="7" t="s">
        <v>6</v>
      </c>
    </row>
    <row r="25" spans="2:7" s="49" customFormat="1" x14ac:dyDescent="0.35">
      <c r="D25" s="56" t="s">
        <v>15</v>
      </c>
      <c r="E25" s="7" t="s">
        <v>6</v>
      </c>
      <c r="F25" s="7" t="s">
        <v>6</v>
      </c>
    </row>
    <row r="26" spans="2:7" s="49" customFormat="1" x14ac:dyDescent="0.35">
      <c r="D26" s="56" t="s">
        <v>70</v>
      </c>
      <c r="E26" s="7" t="s">
        <v>68</v>
      </c>
      <c r="F26" s="7" t="s">
        <v>16</v>
      </c>
    </row>
    <row r="27" spans="2:7" s="49" customFormat="1" x14ac:dyDescent="0.35">
      <c r="D27" s="56" t="s">
        <v>5</v>
      </c>
      <c r="E27" s="7" t="s">
        <v>6</v>
      </c>
      <c r="F27" s="7" t="s">
        <v>6</v>
      </c>
    </row>
    <row r="28" spans="2:7" s="49" customFormat="1" x14ac:dyDescent="0.35">
      <c r="D28" s="56" t="s">
        <v>20</v>
      </c>
      <c r="E28" s="7" t="s">
        <v>6</v>
      </c>
      <c r="F28" s="7" t="s">
        <v>6</v>
      </c>
    </row>
    <row r="29" spans="2:7" s="49" customFormat="1" x14ac:dyDescent="0.35">
      <c r="D29" s="56" t="s">
        <v>21</v>
      </c>
      <c r="E29" s="7" t="s">
        <v>6</v>
      </c>
      <c r="F29" s="7" t="s">
        <v>6</v>
      </c>
    </row>
    <row r="30" spans="2:7" s="49" customFormat="1" x14ac:dyDescent="0.35">
      <c r="D30" s="56" t="s">
        <v>10</v>
      </c>
      <c r="E30" s="7" t="s">
        <v>6</v>
      </c>
      <c r="F30" s="7" t="s">
        <v>6</v>
      </c>
    </row>
    <row r="31" spans="2:7" s="49" customFormat="1" x14ac:dyDescent="0.35">
      <c r="D31" s="56" t="s">
        <v>104</v>
      </c>
      <c r="E31" s="7" t="s">
        <v>6</v>
      </c>
      <c r="F31" s="7" t="s">
        <v>16</v>
      </c>
    </row>
    <row r="32" spans="2:7" s="49" customFormat="1" x14ac:dyDescent="0.35">
      <c r="D32" s="56" t="s">
        <v>27</v>
      </c>
      <c r="E32" s="7" t="s">
        <v>11</v>
      </c>
      <c r="F32" s="7" t="s">
        <v>11</v>
      </c>
    </row>
    <row r="33" spans="1:6" s="49" customFormat="1" x14ac:dyDescent="0.35">
      <c r="D33" s="56" t="s">
        <v>12</v>
      </c>
      <c r="E33" s="19" t="s">
        <v>13</v>
      </c>
      <c r="F33" s="19" t="s">
        <v>14</v>
      </c>
    </row>
    <row r="34" spans="1:6" s="49" customFormat="1" x14ac:dyDescent="0.35">
      <c r="D34" s="56" t="s">
        <v>7</v>
      </c>
      <c r="E34" s="7" t="s">
        <v>6</v>
      </c>
      <c r="F34" s="7" t="s">
        <v>6</v>
      </c>
    </row>
    <row r="35" spans="1:6" s="49" customFormat="1" x14ac:dyDescent="0.35">
      <c r="D35" s="56" t="s">
        <v>15</v>
      </c>
      <c r="E35" s="7" t="s">
        <v>6</v>
      </c>
      <c r="F35" s="7" t="s">
        <v>6</v>
      </c>
    </row>
    <row r="36" spans="1:6" s="49" customFormat="1" x14ac:dyDescent="0.35">
      <c r="D36" s="56" t="s">
        <v>56</v>
      </c>
      <c r="E36" s="7" t="s">
        <v>6</v>
      </c>
      <c r="F36" s="7" t="s">
        <v>6</v>
      </c>
    </row>
    <row r="37" spans="1:6" s="49" customFormat="1" x14ac:dyDescent="0.35">
      <c r="D37" s="56" t="s">
        <v>26</v>
      </c>
      <c r="E37" s="7" t="s">
        <v>17</v>
      </c>
      <c r="F37" s="7" t="s">
        <v>17</v>
      </c>
    </row>
    <row r="38" spans="1:6" s="49" customFormat="1" x14ac:dyDescent="0.35">
      <c r="D38" s="56" t="s">
        <v>101</v>
      </c>
      <c r="E38" s="7">
        <v>135</v>
      </c>
      <c r="F38" s="7">
        <v>85</v>
      </c>
    </row>
    <row r="39" spans="1:6" s="49" customFormat="1" x14ac:dyDescent="0.35">
      <c r="D39" s="56" t="s">
        <v>18</v>
      </c>
      <c r="E39" s="7" t="s">
        <v>37</v>
      </c>
      <c r="F39" s="7" t="s">
        <v>28</v>
      </c>
    </row>
    <row r="40" spans="1:6" s="49" customFormat="1" x14ac:dyDescent="0.35">
      <c r="D40" s="56" t="s">
        <v>25</v>
      </c>
      <c r="E40" s="7" t="s">
        <v>58</v>
      </c>
      <c r="F40" s="7" t="s">
        <v>59</v>
      </c>
    </row>
    <row r="41" spans="1:6" s="49" customFormat="1" x14ac:dyDescent="0.35">
      <c r="D41" s="56" t="s">
        <v>106</v>
      </c>
      <c r="E41" s="8" t="s">
        <v>16</v>
      </c>
      <c r="F41" s="7" t="s">
        <v>6</v>
      </c>
    </row>
    <row r="42" spans="1:6" s="49" customFormat="1" x14ac:dyDescent="0.35">
      <c r="D42" s="56" t="s">
        <v>107</v>
      </c>
      <c r="E42" s="8" t="s">
        <v>16</v>
      </c>
      <c r="F42" s="7" t="s">
        <v>6</v>
      </c>
    </row>
    <row r="43" spans="1:6" s="49" customFormat="1" x14ac:dyDescent="0.35">
      <c r="D43" s="56" t="s">
        <v>8</v>
      </c>
      <c r="E43" s="7" t="s">
        <v>6</v>
      </c>
      <c r="F43" s="7" t="s">
        <v>16</v>
      </c>
    </row>
    <row r="44" spans="1:6" s="49" customFormat="1" x14ac:dyDescent="0.35">
      <c r="D44" s="56" t="s">
        <v>9</v>
      </c>
      <c r="E44" s="7" t="s">
        <v>6</v>
      </c>
      <c r="F44" s="7" t="s">
        <v>6</v>
      </c>
    </row>
    <row r="45" spans="1:6" s="49" customFormat="1" x14ac:dyDescent="0.35">
      <c r="D45" s="56" t="s">
        <v>138</v>
      </c>
      <c r="E45" s="7" t="s">
        <v>16</v>
      </c>
      <c r="F45" s="7" t="s">
        <v>6</v>
      </c>
    </row>
    <row r="46" spans="1:6" s="49" customFormat="1" x14ac:dyDescent="0.35">
      <c r="D46" s="56" t="s">
        <v>108</v>
      </c>
      <c r="E46" s="7" t="s">
        <v>6</v>
      </c>
      <c r="F46" s="7" t="s">
        <v>16</v>
      </c>
    </row>
    <row r="47" spans="1:6" s="49" customFormat="1" x14ac:dyDescent="0.35">
      <c r="D47" s="56" t="s">
        <v>71</v>
      </c>
      <c r="E47" s="7" t="s">
        <v>6</v>
      </c>
      <c r="F47" s="7" t="s">
        <v>6</v>
      </c>
    </row>
    <row r="48" spans="1:6" s="49" customFormat="1" x14ac:dyDescent="0.35">
      <c r="A48"/>
      <c r="D48" s="56" t="s">
        <v>92</v>
      </c>
      <c r="E48" s="7" t="s">
        <v>6</v>
      </c>
      <c r="F48" s="7" t="s">
        <v>16</v>
      </c>
    </row>
    <row r="49" spans="4:6" x14ac:dyDescent="0.35">
      <c r="D49" s="56" t="s">
        <v>35</v>
      </c>
      <c r="E49" s="7" t="s">
        <v>6</v>
      </c>
      <c r="F49" s="7" t="s">
        <v>6</v>
      </c>
    </row>
    <row r="50" spans="4:6" ht="28.5" customHeight="1" x14ac:dyDescent="0.35"/>
  </sheetData>
  <autoFilter ref="D18:F49"/>
  <mergeCells count="1">
    <mergeCell ref="D17:F17"/>
  </mergeCells>
  <hyperlinks>
    <hyperlink ref="F19" r:id="rId1"/>
    <hyperlink ref="E1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topLeftCell="B1" zoomScale="85" zoomScaleNormal="85" workbookViewId="0">
      <selection activeCell="H7" sqref="H7"/>
    </sheetView>
  </sheetViews>
  <sheetFormatPr defaultColWidth="9.1796875" defaultRowHeight="14.5" x14ac:dyDescent="0.35"/>
  <cols>
    <col min="1" max="1" width="35.81640625" style="1" customWidth="1"/>
    <col min="2" max="2" width="46.7265625" style="1" customWidth="1"/>
    <col min="3" max="3" width="47.1796875" style="1" customWidth="1"/>
    <col min="4" max="4" width="23.26953125" style="1" customWidth="1"/>
    <col min="5" max="5" width="32.1796875" style="1" customWidth="1"/>
    <col min="6" max="6" width="17" style="1" customWidth="1"/>
    <col min="7" max="7" width="19.26953125" style="1" customWidth="1"/>
    <col min="8" max="8" width="20.26953125" style="1" customWidth="1"/>
    <col min="9" max="9" width="19.7265625" style="1" customWidth="1"/>
    <col min="10" max="10" width="24.453125" style="1" customWidth="1"/>
    <col min="11" max="11" width="27.26953125" style="1" customWidth="1"/>
    <col min="12" max="16384" width="9.1796875" style="1"/>
  </cols>
  <sheetData>
    <row r="1" spans="1:8" ht="15" thickBot="1" x14ac:dyDescent="0.4">
      <c r="A1" s="2" t="s">
        <v>19</v>
      </c>
      <c r="B1" s="2" t="s">
        <v>0</v>
      </c>
      <c r="C1" s="3" t="s">
        <v>34</v>
      </c>
    </row>
    <row r="2" spans="1:8" ht="31" thickTop="1" thickBot="1" x14ac:dyDescent="0.5">
      <c r="A2" s="42" t="s">
        <v>98</v>
      </c>
      <c r="B2" s="43" t="s">
        <v>97</v>
      </c>
      <c r="C2" s="44" t="s">
        <v>96</v>
      </c>
      <c r="F2" s="9" t="s">
        <v>0</v>
      </c>
      <c r="G2" s="35" t="s">
        <v>49</v>
      </c>
    </row>
    <row r="3" spans="1:8" ht="19" thickBot="1" x14ac:dyDescent="0.5">
      <c r="A3" s="4" t="s">
        <v>1</v>
      </c>
      <c r="B3" s="5">
        <v>1995</v>
      </c>
      <c r="C3" s="5">
        <v>1995</v>
      </c>
      <c r="E3" s="9" t="s">
        <v>42</v>
      </c>
      <c r="F3" s="10">
        <f>SUM(B3,B4)</f>
        <v>2245</v>
      </c>
      <c r="G3" s="10">
        <f>C3</f>
        <v>1995</v>
      </c>
    </row>
    <row r="4" spans="1:8" ht="18.5" x14ac:dyDescent="0.45">
      <c r="A4" s="6" t="s">
        <v>2</v>
      </c>
      <c r="B4" s="8">
        <v>250</v>
      </c>
      <c r="C4" s="7" t="s">
        <v>3</v>
      </c>
      <c r="E4" s="11"/>
      <c r="F4" s="12"/>
      <c r="G4" s="12"/>
    </row>
    <row r="5" spans="1:8" ht="16" thickBot="1" x14ac:dyDescent="0.4">
      <c r="A5" s="6" t="s">
        <v>4</v>
      </c>
      <c r="B5" s="7" t="s">
        <v>29</v>
      </c>
      <c r="C5" s="7" t="s">
        <v>36</v>
      </c>
      <c r="E5" s="13" t="s">
        <v>22</v>
      </c>
      <c r="F5" s="14" t="s">
        <v>23</v>
      </c>
      <c r="G5" s="13" t="s">
        <v>24</v>
      </c>
      <c r="H5" s="13" t="s">
        <v>30</v>
      </c>
    </row>
    <row r="6" spans="1:8" ht="15" thickTop="1" x14ac:dyDescent="0.35">
      <c r="A6" s="6" t="s">
        <v>83</v>
      </c>
      <c r="B6" s="7" t="s">
        <v>99</v>
      </c>
      <c r="C6" s="7" t="s">
        <v>100</v>
      </c>
      <c r="E6" s="4"/>
      <c r="F6" s="15"/>
      <c r="G6" s="15"/>
      <c r="H6" s="15"/>
    </row>
    <row r="7" spans="1:8" x14ac:dyDescent="0.35">
      <c r="A7" s="6" t="s">
        <v>55</v>
      </c>
      <c r="B7" s="7" t="s">
        <v>6</v>
      </c>
      <c r="C7" s="7" t="s">
        <v>6</v>
      </c>
      <c r="E7" s="6" t="s">
        <v>31</v>
      </c>
      <c r="F7" s="17">
        <v>40</v>
      </c>
      <c r="G7" s="17">
        <f>F7*12</f>
        <v>480</v>
      </c>
      <c r="H7" s="15">
        <f>G7*2</f>
        <v>960</v>
      </c>
    </row>
    <row r="8" spans="1:8" ht="18.5" x14ac:dyDescent="0.45">
      <c r="A8" s="6" t="s">
        <v>15</v>
      </c>
      <c r="B8" s="7" t="s">
        <v>6</v>
      </c>
      <c r="C8" s="7" t="s">
        <v>6</v>
      </c>
      <c r="E8" s="6" t="s">
        <v>60</v>
      </c>
      <c r="F8" s="17">
        <v>20</v>
      </c>
      <c r="G8" s="17">
        <f>F8*12</f>
        <v>240</v>
      </c>
      <c r="H8" s="15">
        <f>G8*2</f>
        <v>480</v>
      </c>
    </row>
    <row r="9" spans="1:8" x14ac:dyDescent="0.35">
      <c r="A9" s="6" t="s">
        <v>70</v>
      </c>
      <c r="B9" s="7" t="s">
        <v>68</v>
      </c>
      <c r="C9" s="7" t="s">
        <v>16</v>
      </c>
      <c r="F9" s="16"/>
    </row>
    <row r="10" spans="1:8" x14ac:dyDescent="0.35">
      <c r="A10" s="6" t="s">
        <v>5</v>
      </c>
      <c r="B10" s="7" t="s">
        <v>6</v>
      </c>
      <c r="C10" s="7" t="s">
        <v>6</v>
      </c>
    </row>
    <row r="11" spans="1:8" ht="15" customHeight="1" x14ac:dyDescent="0.35">
      <c r="A11" s="6" t="s">
        <v>20</v>
      </c>
      <c r="B11" s="7" t="s">
        <v>6</v>
      </c>
      <c r="C11" s="7" t="s">
        <v>6</v>
      </c>
      <c r="F11" s="30"/>
      <c r="G11" s="30"/>
    </row>
    <row r="12" spans="1:8" ht="16" thickBot="1" x14ac:dyDescent="0.4">
      <c r="A12" s="6" t="s">
        <v>21</v>
      </c>
      <c r="B12" s="7" t="s">
        <v>6</v>
      </c>
      <c r="C12" s="7" t="s">
        <v>6</v>
      </c>
      <c r="E12" s="18" t="s">
        <v>47</v>
      </c>
      <c r="F12" s="18" t="s">
        <v>44</v>
      </c>
      <c r="G12" s="31" t="s">
        <v>45</v>
      </c>
    </row>
    <row r="13" spans="1:8" ht="16" thickTop="1" x14ac:dyDescent="0.35">
      <c r="A13" s="6" t="s">
        <v>10</v>
      </c>
      <c r="B13" s="7" t="s">
        <v>6</v>
      </c>
      <c r="C13" s="7" t="s">
        <v>6</v>
      </c>
      <c r="E13" s="20" t="s">
        <v>46</v>
      </c>
      <c r="F13" s="29">
        <f>F3+G7</f>
        <v>2725</v>
      </c>
      <c r="G13" s="23">
        <f>G3+G8</f>
        <v>2235</v>
      </c>
    </row>
    <row r="14" spans="1:8" x14ac:dyDescent="0.35">
      <c r="A14" s="6" t="s">
        <v>104</v>
      </c>
      <c r="B14" s="7" t="s">
        <v>6</v>
      </c>
      <c r="C14" s="7" t="s">
        <v>16</v>
      </c>
      <c r="E14" s="6" t="s">
        <v>32</v>
      </c>
      <c r="F14" s="8">
        <f>F13/12</f>
        <v>227.08333333333334</v>
      </c>
      <c r="G14" s="24">
        <f>G13/12</f>
        <v>186.25</v>
      </c>
    </row>
    <row r="15" spans="1:8" x14ac:dyDescent="0.35">
      <c r="A15" s="6" t="s">
        <v>27</v>
      </c>
      <c r="B15" s="7" t="s">
        <v>11</v>
      </c>
      <c r="C15" s="7" t="s">
        <v>11</v>
      </c>
    </row>
    <row r="16" spans="1:8" ht="16" thickBot="1" x14ac:dyDescent="0.4">
      <c r="A16" s="6" t="s">
        <v>12</v>
      </c>
      <c r="B16" s="19" t="s">
        <v>13</v>
      </c>
      <c r="C16" s="19" t="s">
        <v>14</v>
      </c>
      <c r="E16" s="18" t="s">
        <v>48</v>
      </c>
      <c r="F16" s="18" t="s">
        <v>44</v>
      </c>
      <c r="G16" s="31" t="s">
        <v>45</v>
      </c>
    </row>
    <row r="17" spans="1:9" ht="16" thickTop="1" x14ac:dyDescent="0.35">
      <c r="A17" s="6" t="s">
        <v>7</v>
      </c>
      <c r="B17" s="7" t="s">
        <v>6</v>
      </c>
      <c r="C17" s="7" t="s">
        <v>6</v>
      </c>
      <c r="E17" s="20" t="s">
        <v>46</v>
      </c>
      <c r="F17" s="29">
        <f>F3+H7</f>
        <v>3205</v>
      </c>
      <c r="G17" s="23">
        <f>G3+H8</f>
        <v>2475</v>
      </c>
    </row>
    <row r="18" spans="1:9" x14ac:dyDescent="0.35">
      <c r="A18" s="6" t="s">
        <v>15</v>
      </c>
      <c r="B18" s="7" t="s">
        <v>6</v>
      </c>
      <c r="C18" s="7" t="s">
        <v>6</v>
      </c>
      <c r="E18" s="6" t="s">
        <v>33</v>
      </c>
      <c r="F18" s="8">
        <f>F17/24</f>
        <v>133.54166666666666</v>
      </c>
      <c r="G18" s="24">
        <f>G17/24</f>
        <v>103.125</v>
      </c>
    </row>
    <row r="19" spans="1:9" x14ac:dyDescent="0.35">
      <c r="A19" s="6" t="s">
        <v>56</v>
      </c>
      <c r="B19" s="7" t="s">
        <v>6</v>
      </c>
      <c r="C19" s="7" t="s">
        <v>6</v>
      </c>
    </row>
    <row r="20" spans="1:9" x14ac:dyDescent="0.35">
      <c r="A20" s="6" t="s">
        <v>26</v>
      </c>
      <c r="B20" s="7" t="s">
        <v>17</v>
      </c>
      <c r="C20" s="7" t="s">
        <v>17</v>
      </c>
      <c r="H20" s="16"/>
      <c r="I20" s="22"/>
    </row>
    <row r="21" spans="1:9" ht="16" thickBot="1" x14ac:dyDescent="0.4">
      <c r="A21" s="6" t="s">
        <v>101</v>
      </c>
      <c r="B21" s="7">
        <v>135</v>
      </c>
      <c r="C21" s="7">
        <v>85</v>
      </c>
      <c r="E21" s="26" t="s">
        <v>53</v>
      </c>
      <c r="F21" s="32" t="s">
        <v>44</v>
      </c>
      <c r="G21" s="33" t="s">
        <v>50</v>
      </c>
      <c r="H21" s="34" t="s">
        <v>52</v>
      </c>
      <c r="I21" s="34" t="s">
        <v>54</v>
      </c>
    </row>
    <row r="22" spans="1:9" ht="15" thickTop="1" x14ac:dyDescent="0.35">
      <c r="A22" s="6" t="s">
        <v>18</v>
      </c>
      <c r="B22" s="7" t="s">
        <v>37</v>
      </c>
      <c r="C22" s="7" t="s">
        <v>28</v>
      </c>
      <c r="E22" s="27" t="s">
        <v>51</v>
      </c>
      <c r="F22" s="28">
        <f>F14/8</f>
        <v>28.385416666666668</v>
      </c>
      <c r="G22" s="28">
        <f>G14/8</f>
        <v>23.28125</v>
      </c>
      <c r="H22" s="28">
        <v>21</v>
      </c>
      <c r="I22" s="28">
        <v>28</v>
      </c>
    </row>
    <row r="23" spans="1:9" x14ac:dyDescent="0.35">
      <c r="A23" s="6" t="s">
        <v>25</v>
      </c>
      <c r="B23" s="7" t="s">
        <v>58</v>
      </c>
      <c r="C23" s="7" t="s">
        <v>59</v>
      </c>
      <c r="E23" s="27" t="s">
        <v>43</v>
      </c>
      <c r="F23" s="28">
        <f>F18/8</f>
        <v>16.692708333333332</v>
      </c>
      <c r="G23" s="28">
        <f>G18/8</f>
        <v>12.890625</v>
      </c>
      <c r="H23" s="28">
        <v>21</v>
      </c>
      <c r="I23" s="28">
        <v>28</v>
      </c>
    </row>
    <row r="24" spans="1:9" x14ac:dyDescent="0.35">
      <c r="A24" s="6" t="s">
        <v>106</v>
      </c>
      <c r="B24" s="8" t="s">
        <v>16</v>
      </c>
      <c r="C24" s="7" t="s">
        <v>6</v>
      </c>
    </row>
    <row r="25" spans="1:9" x14ac:dyDescent="0.35">
      <c r="A25" s="6" t="s">
        <v>107</v>
      </c>
      <c r="B25" s="8" t="s">
        <v>16</v>
      </c>
      <c r="C25" s="7" t="s">
        <v>6</v>
      </c>
      <c r="I25" s="16"/>
    </row>
    <row r="26" spans="1:9" ht="15" thickBot="1" x14ac:dyDescent="0.4">
      <c r="A26" s="6" t="s">
        <v>8</v>
      </c>
      <c r="B26" s="7" t="s">
        <v>6</v>
      </c>
      <c r="C26" s="7" t="s">
        <v>16</v>
      </c>
      <c r="E26" s="62" t="s">
        <v>64</v>
      </c>
      <c r="F26" s="62"/>
    </row>
    <row r="27" spans="1:9" ht="21" x14ac:dyDescent="0.5">
      <c r="A27" s="6" t="s">
        <v>9</v>
      </c>
      <c r="B27" s="7" t="s">
        <v>6</v>
      </c>
      <c r="C27" s="7" t="s">
        <v>6</v>
      </c>
      <c r="E27" s="36" t="s">
        <v>61</v>
      </c>
      <c r="F27" s="37"/>
    </row>
    <row r="28" spans="1:9" x14ac:dyDescent="0.35">
      <c r="A28" s="6" t="s">
        <v>112</v>
      </c>
      <c r="B28" s="7" t="s">
        <v>16</v>
      </c>
      <c r="C28" s="7" t="s">
        <v>6</v>
      </c>
      <c r="E28" s="38" t="s">
        <v>62</v>
      </c>
      <c r="F28" s="39"/>
    </row>
    <row r="29" spans="1:9" x14ac:dyDescent="0.35">
      <c r="A29" s="6" t="s">
        <v>108</v>
      </c>
      <c r="B29" s="7" t="s">
        <v>6</v>
      </c>
      <c r="C29" s="7" t="s">
        <v>16</v>
      </c>
      <c r="E29" s="38" t="s">
        <v>63</v>
      </c>
      <c r="F29" s="39"/>
    </row>
    <row r="30" spans="1:9" ht="15" thickBot="1" x14ac:dyDescent="0.4">
      <c r="A30" s="6" t="s">
        <v>71</v>
      </c>
      <c r="B30" s="7" t="s">
        <v>6</v>
      </c>
      <c r="C30" s="7" t="s">
        <v>6</v>
      </c>
      <c r="E30" s="40" t="s">
        <v>65</v>
      </c>
      <c r="F30" s="41"/>
    </row>
    <row r="31" spans="1:9" x14ac:dyDescent="0.35">
      <c r="A31" s="6" t="s">
        <v>92</v>
      </c>
      <c r="B31" s="7" t="s">
        <v>6</v>
      </c>
      <c r="C31" s="7" t="s">
        <v>16</v>
      </c>
    </row>
    <row r="32" spans="1:9" x14ac:dyDescent="0.35">
      <c r="A32" s="6" t="s">
        <v>35</v>
      </c>
      <c r="B32" s="7" t="s">
        <v>6</v>
      </c>
      <c r="C32" s="7" t="s">
        <v>6</v>
      </c>
    </row>
    <row r="33" spans="3:11" ht="15" thickBot="1" x14ac:dyDescent="0.4">
      <c r="C33" s="16"/>
      <c r="E33" s="62" t="s">
        <v>86</v>
      </c>
      <c r="F33" s="62"/>
    </row>
    <row r="34" spans="3:11" x14ac:dyDescent="0.35">
      <c r="E34" s="36" t="s">
        <v>87</v>
      </c>
      <c r="F34" s="37" t="s">
        <v>89</v>
      </c>
    </row>
    <row r="35" spans="3:11" x14ac:dyDescent="0.35">
      <c r="E35" s="38" t="s">
        <v>94</v>
      </c>
      <c r="F35" s="39" t="s">
        <v>88</v>
      </c>
      <c r="G35" s="21"/>
      <c r="H35" s="63" t="s">
        <v>95</v>
      </c>
      <c r="I35" s="63"/>
      <c r="J35" s="63"/>
      <c r="K35" s="63"/>
    </row>
    <row r="36" spans="3:11" x14ac:dyDescent="0.35">
      <c r="E36" s="38" t="s">
        <v>90</v>
      </c>
      <c r="F36" s="39" t="s">
        <v>91</v>
      </c>
      <c r="H36" s="63"/>
      <c r="I36" s="63"/>
      <c r="J36" s="63"/>
      <c r="K36" s="63"/>
    </row>
    <row r="37" spans="3:11" x14ac:dyDescent="0.35">
      <c r="E37" s="38" t="s">
        <v>105</v>
      </c>
      <c r="F37" s="39" t="s">
        <v>93</v>
      </c>
    </row>
    <row r="38" spans="3:11" x14ac:dyDescent="0.35">
      <c r="E38" s="38" t="s">
        <v>145</v>
      </c>
      <c r="F38" s="60">
        <v>195</v>
      </c>
    </row>
    <row r="39" spans="3:11" x14ac:dyDescent="0.35">
      <c r="E39" s="38"/>
      <c r="F39" s="39"/>
    </row>
    <row r="40" spans="3:11" ht="15" thickBot="1" x14ac:dyDescent="0.4">
      <c r="E40" s="40"/>
      <c r="F40" s="41"/>
    </row>
    <row r="42" spans="3:11" x14ac:dyDescent="0.35">
      <c r="E42" s="1" t="s">
        <v>103</v>
      </c>
      <c r="F42" s="48" t="s">
        <v>102</v>
      </c>
    </row>
    <row r="43" spans="3:11" x14ac:dyDescent="0.35">
      <c r="E43" s="1" t="s">
        <v>146</v>
      </c>
    </row>
  </sheetData>
  <autoFilter ref="A1:C32"/>
  <mergeCells count="3">
    <mergeCell ref="E26:F26"/>
    <mergeCell ref="E33:F33"/>
    <mergeCell ref="H35:K36"/>
  </mergeCells>
  <hyperlinks>
    <hyperlink ref="C2" r:id="rId1"/>
    <hyperlink ref="B2" r:id="rId2"/>
    <hyperlink ref="F42" r:id="rId3"/>
  </hyperlinks>
  <pageMargins left="0.7" right="0.7" top="0.75" bottom="0.75" header="0.3" footer="0.3"/>
  <pageSetup orientation="portrait" horizontalDpi="1200" verticalDpi="120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M29" sqref="M29"/>
    </sheetView>
  </sheetViews>
  <sheetFormatPr defaultRowHeight="14.5" x14ac:dyDescent="0.35"/>
  <sheetData>
    <row r="1" spans="1:20" x14ac:dyDescent="0.35">
      <c r="A1" t="s">
        <v>130</v>
      </c>
      <c r="L1" t="s">
        <v>131</v>
      </c>
    </row>
    <row r="2" spans="1:20" x14ac:dyDescent="0.35">
      <c r="A2" s="25" t="s">
        <v>133</v>
      </c>
      <c r="L2" s="25" t="s">
        <v>132</v>
      </c>
    </row>
    <row r="3" spans="1:20" x14ac:dyDescent="0.35"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20" ht="15" customHeight="1" x14ac:dyDescent="0.35">
      <c r="K4" s="51"/>
      <c r="L4" s="50"/>
      <c r="M4" s="50"/>
      <c r="N4" s="50"/>
      <c r="O4" s="50"/>
      <c r="P4" s="50"/>
      <c r="Q4" s="50"/>
      <c r="R4" s="50"/>
      <c r="S4" s="51"/>
      <c r="T4" s="51"/>
    </row>
    <row r="5" spans="1:20" x14ac:dyDescent="0.35">
      <c r="K5" s="51"/>
      <c r="L5" s="50"/>
      <c r="M5" s="50"/>
      <c r="N5" s="50"/>
      <c r="O5" s="50"/>
      <c r="P5" s="50"/>
      <c r="Q5" s="50"/>
      <c r="R5" s="50"/>
      <c r="S5" s="51"/>
      <c r="T5" s="51"/>
    </row>
    <row r="6" spans="1:20" x14ac:dyDescent="0.35">
      <c r="K6" s="51"/>
      <c r="L6" s="50"/>
      <c r="M6" s="50"/>
      <c r="N6" s="50"/>
      <c r="O6" s="50"/>
      <c r="P6" s="50"/>
      <c r="Q6" s="50"/>
      <c r="R6" s="50"/>
      <c r="S6" s="51"/>
      <c r="T6" s="51"/>
    </row>
    <row r="7" spans="1:20" x14ac:dyDescent="0.35">
      <c r="K7" s="51"/>
      <c r="L7" s="50"/>
      <c r="M7" s="50"/>
      <c r="N7" s="50"/>
      <c r="O7" s="50"/>
      <c r="P7" s="50"/>
      <c r="Q7" s="50"/>
      <c r="R7" s="50"/>
      <c r="S7" s="51"/>
      <c r="T7" s="51"/>
    </row>
    <row r="8" spans="1:20" x14ac:dyDescent="0.35">
      <c r="K8" s="51"/>
      <c r="L8" s="50"/>
      <c r="M8" s="50"/>
      <c r="N8" s="50"/>
      <c r="O8" s="50"/>
      <c r="P8" s="50"/>
      <c r="Q8" s="50"/>
      <c r="R8" s="50"/>
      <c r="S8" s="51"/>
      <c r="T8" s="51"/>
    </row>
    <row r="9" spans="1:20" x14ac:dyDescent="0.35">
      <c r="K9" s="51"/>
      <c r="L9" s="50"/>
      <c r="M9" s="50"/>
      <c r="N9" s="50"/>
      <c r="O9" s="50"/>
      <c r="P9" s="50"/>
      <c r="Q9" s="50"/>
      <c r="R9" s="50"/>
      <c r="S9" s="51"/>
      <c r="T9" s="51"/>
    </row>
    <row r="10" spans="1:20" x14ac:dyDescent="0.35">
      <c r="K10" s="51"/>
      <c r="L10" s="50"/>
      <c r="M10" s="50"/>
      <c r="N10" s="50"/>
      <c r="O10" s="50"/>
      <c r="P10" s="50"/>
      <c r="Q10" s="50"/>
      <c r="R10" s="50"/>
      <c r="S10" s="51"/>
      <c r="T10" s="51"/>
    </row>
    <row r="11" spans="1:20" x14ac:dyDescent="0.35"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pans="1:20" x14ac:dyDescent="0.35"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1:20" x14ac:dyDescent="0.35">
      <c r="K13" s="51"/>
      <c r="L13" s="51"/>
      <c r="M13" s="51"/>
      <c r="N13" s="51"/>
      <c r="O13" s="51"/>
      <c r="P13" s="51"/>
      <c r="Q13" s="51"/>
      <c r="R13" s="51"/>
      <c r="S13" s="51"/>
      <c r="T13" s="51"/>
    </row>
    <row r="14" spans="1:20" x14ac:dyDescent="0.35"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1:20" x14ac:dyDescent="0.35">
      <c r="K15" s="51"/>
      <c r="L15" s="51"/>
      <c r="M15" s="51"/>
      <c r="N15" s="51"/>
      <c r="O15" s="51"/>
      <c r="P15" s="51"/>
      <c r="Q15" s="51"/>
      <c r="R15" s="51"/>
      <c r="S15" s="51"/>
      <c r="T15" s="51"/>
    </row>
    <row r="16" spans="1:20" x14ac:dyDescent="0.35">
      <c r="K16" s="51"/>
      <c r="L16" s="51"/>
      <c r="M16" s="51"/>
      <c r="N16" s="51"/>
      <c r="O16" s="51"/>
      <c r="P16" s="51"/>
      <c r="Q16" s="51"/>
      <c r="R16" s="51"/>
      <c r="S16" s="51"/>
      <c r="T16" s="51"/>
    </row>
    <row r="17" spans="11:20" x14ac:dyDescent="0.35">
      <c r="K17" s="51"/>
      <c r="L17" s="51"/>
      <c r="M17" s="51"/>
      <c r="N17" s="51"/>
      <c r="O17" s="51"/>
      <c r="P17" s="51"/>
      <c r="Q17" s="51"/>
      <c r="R17" s="51"/>
      <c r="S17" s="51"/>
      <c r="T17" s="51"/>
    </row>
    <row r="18" spans="11:20" x14ac:dyDescent="0.35">
      <c r="K18" s="51"/>
      <c r="L18" s="51"/>
      <c r="M18" s="51"/>
      <c r="N18" s="51"/>
      <c r="O18" s="51"/>
      <c r="P18" s="51"/>
      <c r="Q18" s="51"/>
      <c r="R18" s="51"/>
      <c r="S18" s="51"/>
      <c r="T18" s="51"/>
    </row>
    <row r="19" spans="11:20" x14ac:dyDescent="0.35">
      <c r="K19" s="51"/>
      <c r="L19" s="51"/>
      <c r="M19" s="51"/>
      <c r="N19" s="51"/>
      <c r="O19" s="51"/>
      <c r="P19" s="51"/>
      <c r="Q19" s="51"/>
      <c r="R19" s="51"/>
      <c r="S19" s="51"/>
      <c r="T19" s="51"/>
    </row>
    <row r="20" spans="11:20" x14ac:dyDescent="0.35">
      <c r="K20" s="51"/>
      <c r="L20" s="51"/>
      <c r="M20" s="51"/>
      <c r="N20" s="51"/>
      <c r="O20" s="51"/>
      <c r="P20" s="51"/>
      <c r="Q20" s="51"/>
      <c r="R20" s="51"/>
      <c r="S20" s="51"/>
      <c r="T20" s="51"/>
    </row>
    <row r="21" spans="11:20" x14ac:dyDescent="0.35">
      <c r="K21" s="51"/>
      <c r="L21" s="51"/>
      <c r="M21" s="51"/>
      <c r="N21" s="51"/>
      <c r="O21" s="51"/>
      <c r="P21" s="51"/>
      <c r="Q21" s="51"/>
      <c r="R21" s="51"/>
      <c r="S21" s="51"/>
      <c r="T21" s="51"/>
    </row>
    <row r="22" spans="11:20" x14ac:dyDescent="0.35">
      <c r="K22" s="51"/>
      <c r="L22" s="51"/>
      <c r="M22" s="51"/>
      <c r="N22" s="51"/>
      <c r="O22" s="51"/>
      <c r="P22" s="51"/>
      <c r="Q22" s="51"/>
      <c r="R22" s="51"/>
      <c r="S22" s="51"/>
      <c r="T22" s="51"/>
    </row>
  </sheetData>
  <hyperlinks>
    <hyperlink ref="L2" r:id="rId1"/>
    <hyperlink ref="A2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 Comparison</vt:lpstr>
      <vt:lpstr>Cost Breakdown</vt:lpstr>
      <vt:lpstr>Warranties</vt:lpstr>
    </vt:vector>
  </TitlesOfParts>
  <Company>U.S. Air Force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DUCEY, ELIZABETH J CTR USAF SAF/IEE;Published by www.SippingandShopping.org</dc:creator>
  <cp:keywords>Peloton Alternative;Peloton App;Peloton without the Bike;Peloton Keiser Conversion;Peloton App Review</cp:keywords>
  <cp:lastModifiedBy>Mark Bowers</cp:lastModifiedBy>
  <dcterms:created xsi:type="dcterms:W3CDTF">2019-02-27T17:04:26Z</dcterms:created>
  <dcterms:modified xsi:type="dcterms:W3CDTF">2019-06-20T16:40:08Z</dcterms:modified>
</cp:coreProperties>
</file>